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分散" sheetId="1" r:id="rId1"/>
    <sheet name="集中" sheetId="2" r:id="rId2"/>
    <sheet name="城市" sheetId="3" r:id="rId3"/>
  </sheets>
  <definedNames/>
  <calcPr fullCalcOnLoad="1"/>
</workbook>
</file>

<file path=xl/sharedStrings.xml><?xml version="1.0" encoding="utf-8"?>
<sst xmlns="http://schemas.openxmlformats.org/spreadsheetml/2006/main" count="108" uniqueCount="37">
  <si>
    <r>
      <t xml:space="preserve">  </t>
    </r>
    <r>
      <rPr>
        <b/>
        <sz val="20"/>
        <rFont val="Times New Roman"/>
        <family val="1"/>
      </rPr>
      <t xml:space="preserve"> </t>
    </r>
    <r>
      <rPr>
        <b/>
        <sz val="20"/>
        <rFont val="宋体"/>
        <family val="0"/>
      </rPr>
      <t>洛龙区</t>
    </r>
    <r>
      <rPr>
        <sz val="20"/>
        <rFont val="黑体"/>
        <family val="3"/>
      </rPr>
      <t>2024年</t>
    </r>
    <r>
      <rPr>
        <sz val="20"/>
        <rFont val="Times New Roman"/>
        <family val="1"/>
      </rPr>
      <t>4</t>
    </r>
    <r>
      <rPr>
        <sz val="20"/>
        <rFont val="宋体"/>
        <family val="0"/>
      </rPr>
      <t>月</t>
    </r>
    <r>
      <rPr>
        <sz val="20"/>
        <rFont val="黑体"/>
        <family val="3"/>
      </rPr>
      <t>农村特困分散基本生活和照料护理资金分配表</t>
    </r>
  </si>
  <si>
    <t>镇（街道）</t>
  </si>
  <si>
    <t>户数</t>
  </si>
  <si>
    <t>人数</t>
  </si>
  <si>
    <t>基本生活</t>
  </si>
  <si>
    <t>基本照料护理</t>
  </si>
  <si>
    <t>丧葬费</t>
  </si>
  <si>
    <t>合计</t>
  </si>
  <si>
    <t>每月金额</t>
  </si>
  <si>
    <t>小计（元）</t>
  </si>
  <si>
    <r>
      <t>A</t>
    </r>
    <r>
      <rPr>
        <sz val="11"/>
        <color indexed="8"/>
        <rFont val="宋体"/>
        <family val="0"/>
      </rPr>
      <t>类</t>
    </r>
  </si>
  <si>
    <t>B类</t>
  </si>
  <si>
    <t>C类</t>
  </si>
  <si>
    <t>小计</t>
  </si>
  <si>
    <t>金额</t>
  </si>
  <si>
    <t>安乐街道</t>
  </si>
  <si>
    <t>佃庄镇</t>
  </si>
  <si>
    <t>定鼎门街道</t>
  </si>
  <si>
    <t>丰李街道</t>
  </si>
  <si>
    <t>关林街道</t>
  </si>
  <si>
    <t>科技园街道</t>
  </si>
  <si>
    <t>李楼街道</t>
  </si>
  <si>
    <t>龙门街道</t>
  </si>
  <si>
    <t>龙门石窟街道</t>
  </si>
  <si>
    <t>太康街道街道</t>
  </si>
  <si>
    <t>学府街道街道</t>
  </si>
  <si>
    <t>备注：分散供养年标准每人每月572元；基本护理费A类800元／人／月，B类320元／人／月，C类80元／人／月。</t>
  </si>
  <si>
    <r>
      <t xml:space="preserve">  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洛龙区</t>
    </r>
    <r>
      <rPr>
        <sz val="20"/>
        <rFont val="黑体"/>
        <family val="3"/>
      </rPr>
      <t>2024年</t>
    </r>
    <r>
      <rPr>
        <sz val="20"/>
        <rFont val="Times New Roman"/>
        <family val="1"/>
      </rPr>
      <t>4</t>
    </r>
    <r>
      <rPr>
        <sz val="20"/>
        <rFont val="宋体"/>
        <family val="0"/>
      </rPr>
      <t>月</t>
    </r>
    <r>
      <rPr>
        <sz val="20"/>
        <rFont val="黑体"/>
        <family val="3"/>
      </rPr>
      <t>农村特困集中基本生活和照料护理资金分配表</t>
    </r>
  </si>
  <si>
    <t>备注：集中供养年标准每人每月572元；基本护理费A类800元／人／月，B类320元／人／月，C类80元／人／月</t>
  </si>
  <si>
    <r>
      <t xml:space="preserve">  </t>
    </r>
    <r>
      <rPr>
        <b/>
        <sz val="20"/>
        <rFont val="Times New Roman"/>
        <family val="1"/>
      </rPr>
      <t xml:space="preserve">  </t>
    </r>
    <r>
      <rPr>
        <b/>
        <sz val="20"/>
        <rFont val="宋体"/>
        <family val="0"/>
      </rPr>
      <t>洛龙区</t>
    </r>
    <r>
      <rPr>
        <sz val="20"/>
        <rFont val="黑体"/>
        <family val="3"/>
      </rPr>
      <t>2024年</t>
    </r>
    <r>
      <rPr>
        <sz val="20"/>
        <rFont val="Times New Roman"/>
        <family val="1"/>
      </rPr>
      <t>4</t>
    </r>
    <r>
      <rPr>
        <sz val="20"/>
        <rFont val="宋体"/>
        <family val="0"/>
      </rPr>
      <t>月</t>
    </r>
    <r>
      <rPr>
        <sz val="20"/>
        <rFont val="黑体"/>
        <family val="3"/>
      </rPr>
      <t>城市特困基本生活和照料护理资金分配表</t>
    </r>
  </si>
  <si>
    <t xml:space="preserve"> 小计</t>
  </si>
  <si>
    <t>翠云路街道</t>
  </si>
  <si>
    <t>古城街道街道</t>
  </si>
  <si>
    <t>关林街道街道</t>
  </si>
  <si>
    <t>开元路街道</t>
  </si>
  <si>
    <t>学府街道</t>
  </si>
  <si>
    <t>备注：城市特困供养年标准每人每月832元；特困供养基本护理费A类800元／人／月，B类320元／人／月，C类80元／人／月。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</si>
</sst>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31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  <font>
      <sz val="20"/>
      <name val="黑体"/>
      <family val="3"/>
    </font>
    <font>
      <sz val="20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5" fillId="7" borderId="0" applyNumberFormat="0" applyBorder="0" applyAlignment="0" applyProtection="0"/>
    <xf numFmtId="0" fontId="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63" applyFill="1" applyBorder="1" applyAlignment="1">
      <alignment horizontal="center" vertical="center"/>
      <protection/>
    </xf>
    <xf numFmtId="0" fontId="30" fillId="0" borderId="11" xfId="63" applyFont="1" applyFill="1" applyBorder="1" applyAlignment="1">
      <alignment horizontal="center" vertical="center"/>
      <protection/>
    </xf>
    <xf numFmtId="0" fontId="30" fillId="0" borderId="11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" fillId="0" borderId="0" xfId="6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0" fillId="0" borderId="0" xfId="63" applyBorder="1" applyAlignment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 topLeftCell="A1">
      <selection activeCell="A18" sqref="A18:IV18"/>
    </sheetView>
  </sheetViews>
  <sheetFormatPr defaultColWidth="9.00390625" defaultRowHeight="14.25"/>
  <cols>
    <col min="1" max="1" width="15.75390625" style="0" customWidth="1"/>
    <col min="2" max="3" width="6.75390625" style="0" customWidth="1"/>
    <col min="4" max="4" width="4.75390625" style="0" customWidth="1"/>
    <col min="5" max="5" width="8.75390625" style="0" customWidth="1"/>
    <col min="6" max="6" width="4.625" style="0" customWidth="1"/>
    <col min="7" max="7" width="6.375" style="0" customWidth="1"/>
    <col min="8" max="8" width="4.50390625" style="0" customWidth="1"/>
    <col min="9" max="9" width="9.50390625" style="0" customWidth="1"/>
    <col min="10" max="10" width="6.00390625" style="0" customWidth="1"/>
    <col min="11" max="11" width="6.125" style="0" customWidth="1"/>
    <col min="12" max="12" width="7.625" style="0" customWidth="1"/>
    <col min="13" max="15" width="5.625" style="0" customWidth="1"/>
    <col min="16" max="16" width="14.875" style="0" customWidth="1"/>
  </cols>
  <sheetData>
    <row r="1" spans="1:16" s="1" customFormat="1" ht="24" customHeight="1">
      <c r="A1" s="4" t="s">
        <v>0</v>
      </c>
      <c r="B1" s="4"/>
      <c r="C1" s="4"/>
      <c r="D1" s="4"/>
      <c r="E1" s="4"/>
      <c r="F1" s="36"/>
      <c r="G1" s="36"/>
      <c r="H1" s="36"/>
      <c r="I1" s="36"/>
      <c r="J1" s="36"/>
      <c r="K1" s="36"/>
      <c r="L1" s="36"/>
      <c r="M1" s="36"/>
      <c r="N1" s="36"/>
      <c r="O1" s="4"/>
      <c r="P1" s="4"/>
    </row>
    <row r="2" spans="1:16" s="1" customFormat="1" ht="24.75" customHeight="1">
      <c r="A2" s="5" t="s">
        <v>1</v>
      </c>
      <c r="B2" s="6" t="s">
        <v>2</v>
      </c>
      <c r="C2" s="6" t="s">
        <v>3</v>
      </c>
      <c r="D2" s="7" t="s">
        <v>4</v>
      </c>
      <c r="E2" s="7"/>
      <c r="F2" s="37" t="s">
        <v>5</v>
      </c>
      <c r="G2" s="37"/>
      <c r="H2" s="37"/>
      <c r="I2" s="37"/>
      <c r="J2" s="37"/>
      <c r="K2" s="37"/>
      <c r="L2" s="37"/>
      <c r="M2" s="37"/>
      <c r="N2" s="58" t="s">
        <v>6</v>
      </c>
      <c r="O2" s="59"/>
      <c r="P2" s="27" t="s">
        <v>7</v>
      </c>
    </row>
    <row r="3" spans="1:16" ht="19.5" customHeight="1">
      <c r="A3" s="6"/>
      <c r="B3" s="6"/>
      <c r="C3" s="6"/>
      <c r="D3" s="6" t="s">
        <v>8</v>
      </c>
      <c r="E3" s="6" t="s">
        <v>9</v>
      </c>
      <c r="F3" s="9" t="s">
        <v>10</v>
      </c>
      <c r="G3" s="9"/>
      <c r="H3" s="10" t="s">
        <v>11</v>
      </c>
      <c r="I3" s="10"/>
      <c r="J3" s="10" t="s">
        <v>12</v>
      </c>
      <c r="K3" s="10"/>
      <c r="L3" s="24" t="s">
        <v>13</v>
      </c>
      <c r="M3" s="24"/>
      <c r="N3" s="60"/>
      <c r="O3" s="61"/>
      <c r="P3" s="27"/>
    </row>
    <row r="4" spans="1:16" ht="24.75" customHeight="1">
      <c r="A4" s="6"/>
      <c r="B4" s="6"/>
      <c r="C4" s="6"/>
      <c r="D4" s="6"/>
      <c r="E4" s="6"/>
      <c r="F4" s="50" t="s">
        <v>3</v>
      </c>
      <c r="G4" s="50" t="s">
        <v>14</v>
      </c>
      <c r="H4" s="50" t="s">
        <v>3</v>
      </c>
      <c r="I4" s="50" t="s">
        <v>14</v>
      </c>
      <c r="J4" s="50" t="s">
        <v>3</v>
      </c>
      <c r="K4" s="50" t="s">
        <v>14</v>
      </c>
      <c r="L4" s="50" t="s">
        <v>3</v>
      </c>
      <c r="M4" s="50" t="s">
        <v>14</v>
      </c>
      <c r="N4" s="62" t="s">
        <v>3</v>
      </c>
      <c r="O4" s="63" t="s">
        <v>14</v>
      </c>
      <c r="P4" s="27"/>
    </row>
    <row r="5" spans="1:16" ht="24.75" customHeight="1">
      <c r="A5" s="11" t="s">
        <v>15</v>
      </c>
      <c r="B5" s="51">
        <v>27</v>
      </c>
      <c r="C5" s="51">
        <v>27</v>
      </c>
      <c r="D5" s="51">
        <v>572</v>
      </c>
      <c r="E5" s="52">
        <f>D5*C5</f>
        <v>15444</v>
      </c>
      <c r="F5" s="53">
        <v>1</v>
      </c>
      <c r="G5" s="12">
        <f>F5*800</f>
        <v>800</v>
      </c>
      <c r="H5" s="53">
        <v>12</v>
      </c>
      <c r="I5" s="64">
        <f>H5*320</f>
        <v>3840</v>
      </c>
      <c r="J5" s="53">
        <v>14</v>
      </c>
      <c r="K5" s="52">
        <f>J5*80</f>
        <v>1120</v>
      </c>
      <c r="L5" s="65">
        <f>F5+H5+J5</f>
        <v>27</v>
      </c>
      <c r="M5" s="13">
        <f>G5+I5+K5</f>
        <v>5760</v>
      </c>
      <c r="N5" s="13">
        <v>0</v>
      </c>
      <c r="O5" s="34">
        <f>N5*6864</f>
        <v>0</v>
      </c>
      <c r="P5" s="66">
        <f>E5+M5+O5</f>
        <v>21204</v>
      </c>
    </row>
    <row r="6" spans="1:16" ht="24.75" customHeight="1">
      <c r="A6" s="11" t="s">
        <v>16</v>
      </c>
      <c r="B6" s="39">
        <v>103</v>
      </c>
      <c r="C6" s="39">
        <v>103</v>
      </c>
      <c r="D6" s="6">
        <v>572</v>
      </c>
      <c r="E6" s="52">
        <f aca="true" t="shared" si="0" ref="E6:E16">D6*C6</f>
        <v>58916</v>
      </c>
      <c r="F6" s="38">
        <v>8</v>
      </c>
      <c r="G6" s="12">
        <f aca="true" t="shared" si="1" ref="G6:G16">F6*800</f>
        <v>6400</v>
      </c>
      <c r="H6" s="38">
        <v>7</v>
      </c>
      <c r="I6" s="64">
        <f aca="true" t="shared" si="2" ref="I6:I16">H6*320</f>
        <v>2240</v>
      </c>
      <c r="J6" s="38">
        <v>88</v>
      </c>
      <c r="K6" s="52">
        <f aca="true" t="shared" si="3" ref="K6:K16">J6*80</f>
        <v>7040</v>
      </c>
      <c r="L6" s="65">
        <f aca="true" t="shared" si="4" ref="L6:L16">F6+H6+J6</f>
        <v>103</v>
      </c>
      <c r="M6" s="13">
        <f aca="true" t="shared" si="5" ref="M6:M16">G6+I6+K6</f>
        <v>15680</v>
      </c>
      <c r="N6" s="13">
        <v>0</v>
      </c>
      <c r="O6" s="34">
        <f aca="true" t="shared" si="6" ref="O6:O16">N6*6864</f>
        <v>0</v>
      </c>
      <c r="P6" s="66">
        <f aca="true" t="shared" si="7" ref="P6:P16">E6+M6+O6</f>
        <v>74596</v>
      </c>
    </row>
    <row r="7" spans="1:16" ht="24.75" customHeight="1">
      <c r="A7" s="11" t="s">
        <v>17</v>
      </c>
      <c r="B7" s="15">
        <v>4</v>
      </c>
      <c r="C7" s="15">
        <v>4</v>
      </c>
      <c r="D7" s="12">
        <v>572</v>
      </c>
      <c r="E7" s="52">
        <f t="shared" si="0"/>
        <v>2288</v>
      </c>
      <c r="F7" s="14">
        <v>1</v>
      </c>
      <c r="G7" s="12">
        <f t="shared" si="1"/>
        <v>800</v>
      </c>
      <c r="H7" s="14">
        <v>2</v>
      </c>
      <c r="I7" s="64">
        <f t="shared" si="2"/>
        <v>640</v>
      </c>
      <c r="J7" s="14">
        <v>1</v>
      </c>
      <c r="K7" s="52">
        <f t="shared" si="3"/>
        <v>80</v>
      </c>
      <c r="L7" s="65">
        <f t="shared" si="4"/>
        <v>4</v>
      </c>
      <c r="M7" s="13">
        <f t="shared" si="5"/>
        <v>1520</v>
      </c>
      <c r="N7" s="13">
        <v>0</v>
      </c>
      <c r="O7" s="34">
        <f t="shared" si="6"/>
        <v>0</v>
      </c>
      <c r="P7" s="66">
        <f t="shared" si="7"/>
        <v>3808</v>
      </c>
    </row>
    <row r="8" spans="1:16" ht="24.75" customHeight="1">
      <c r="A8" s="11" t="s">
        <v>18</v>
      </c>
      <c r="B8" s="11">
        <v>59</v>
      </c>
      <c r="C8" s="11">
        <v>59</v>
      </c>
      <c r="D8" s="12">
        <v>572</v>
      </c>
      <c r="E8" s="52">
        <f t="shared" si="0"/>
        <v>33748</v>
      </c>
      <c r="F8" s="11">
        <v>3</v>
      </c>
      <c r="G8" s="12">
        <f t="shared" si="1"/>
        <v>2400</v>
      </c>
      <c r="H8" s="11">
        <v>22</v>
      </c>
      <c r="I8" s="64">
        <f t="shared" si="2"/>
        <v>7040</v>
      </c>
      <c r="J8" s="11">
        <v>34</v>
      </c>
      <c r="K8" s="52">
        <f t="shared" si="3"/>
        <v>2720</v>
      </c>
      <c r="L8" s="65">
        <f t="shared" si="4"/>
        <v>59</v>
      </c>
      <c r="M8" s="13">
        <f t="shared" si="5"/>
        <v>12160</v>
      </c>
      <c r="N8" s="13">
        <v>0</v>
      </c>
      <c r="O8" s="34">
        <f t="shared" si="6"/>
        <v>0</v>
      </c>
      <c r="P8" s="66">
        <f t="shared" si="7"/>
        <v>45908</v>
      </c>
    </row>
    <row r="9" spans="1:16" s="3" customFormat="1" ht="24.75" customHeight="1">
      <c r="A9" s="11" t="s">
        <v>19</v>
      </c>
      <c r="B9" s="15">
        <v>9</v>
      </c>
      <c r="C9" s="15">
        <v>9</v>
      </c>
      <c r="D9" s="12">
        <v>572</v>
      </c>
      <c r="E9" s="52">
        <f t="shared" si="0"/>
        <v>5148</v>
      </c>
      <c r="F9" s="14">
        <v>4</v>
      </c>
      <c r="G9" s="12">
        <f t="shared" si="1"/>
        <v>3200</v>
      </c>
      <c r="H9" s="14">
        <v>5</v>
      </c>
      <c r="I9" s="64">
        <f t="shared" si="2"/>
        <v>1600</v>
      </c>
      <c r="J9" s="16">
        <v>0</v>
      </c>
      <c r="K9" s="52">
        <f t="shared" si="3"/>
        <v>0</v>
      </c>
      <c r="L9" s="65">
        <f t="shared" si="4"/>
        <v>9</v>
      </c>
      <c r="M9" s="13">
        <f t="shared" si="5"/>
        <v>4800</v>
      </c>
      <c r="N9" s="13">
        <v>2</v>
      </c>
      <c r="O9" s="34">
        <f t="shared" si="6"/>
        <v>13728</v>
      </c>
      <c r="P9" s="66">
        <f t="shared" si="7"/>
        <v>23676</v>
      </c>
    </row>
    <row r="10" spans="1:16" s="2" customFormat="1" ht="24.75" customHeight="1">
      <c r="A10" s="11" t="s">
        <v>20</v>
      </c>
      <c r="B10" s="12">
        <v>38</v>
      </c>
      <c r="C10" s="12">
        <v>40</v>
      </c>
      <c r="D10" s="12">
        <v>572</v>
      </c>
      <c r="E10" s="52">
        <f t="shared" si="0"/>
        <v>22880</v>
      </c>
      <c r="F10" s="14">
        <v>2</v>
      </c>
      <c r="G10" s="12">
        <f t="shared" si="1"/>
        <v>1600</v>
      </c>
      <c r="H10" s="14">
        <v>19</v>
      </c>
      <c r="I10" s="64">
        <f t="shared" si="2"/>
        <v>6080</v>
      </c>
      <c r="J10" s="14">
        <v>19</v>
      </c>
      <c r="K10" s="52">
        <f t="shared" si="3"/>
        <v>1520</v>
      </c>
      <c r="L10" s="65">
        <f t="shared" si="4"/>
        <v>40</v>
      </c>
      <c r="M10" s="13">
        <f t="shared" si="5"/>
        <v>9200</v>
      </c>
      <c r="N10" s="13">
        <v>0</v>
      </c>
      <c r="O10" s="34">
        <f t="shared" si="6"/>
        <v>0</v>
      </c>
      <c r="P10" s="66">
        <f t="shared" si="7"/>
        <v>32080</v>
      </c>
    </row>
    <row r="11" spans="1:16" s="3" customFormat="1" ht="24.75" customHeight="1">
      <c r="A11" s="11" t="s">
        <v>21</v>
      </c>
      <c r="B11" s="12">
        <v>66</v>
      </c>
      <c r="C11" s="12">
        <v>66</v>
      </c>
      <c r="D11" s="12">
        <v>572</v>
      </c>
      <c r="E11" s="52">
        <f t="shared" si="0"/>
        <v>37752</v>
      </c>
      <c r="F11" s="14">
        <v>2</v>
      </c>
      <c r="G11" s="12">
        <f t="shared" si="1"/>
        <v>1600</v>
      </c>
      <c r="H11" s="14">
        <v>7</v>
      </c>
      <c r="I11" s="64">
        <f t="shared" si="2"/>
        <v>2240</v>
      </c>
      <c r="J11" s="14">
        <v>57</v>
      </c>
      <c r="K11" s="52">
        <f t="shared" si="3"/>
        <v>4560</v>
      </c>
      <c r="L11" s="65">
        <f t="shared" si="4"/>
        <v>66</v>
      </c>
      <c r="M11" s="13">
        <f t="shared" si="5"/>
        <v>8400</v>
      </c>
      <c r="N11" s="13">
        <v>0</v>
      </c>
      <c r="O11" s="34">
        <f t="shared" si="6"/>
        <v>0</v>
      </c>
      <c r="P11" s="66">
        <f t="shared" si="7"/>
        <v>46152</v>
      </c>
    </row>
    <row r="12" spans="1:16" s="2" customFormat="1" ht="24.75" customHeight="1">
      <c r="A12" s="11" t="s">
        <v>22</v>
      </c>
      <c r="B12" s="12">
        <v>6</v>
      </c>
      <c r="C12" s="12">
        <v>6</v>
      </c>
      <c r="D12" s="12">
        <v>572</v>
      </c>
      <c r="E12" s="52">
        <f t="shared" si="0"/>
        <v>3432</v>
      </c>
      <c r="F12" s="14">
        <v>2</v>
      </c>
      <c r="G12" s="12">
        <f t="shared" si="1"/>
        <v>1600</v>
      </c>
      <c r="H12" s="14">
        <v>3</v>
      </c>
      <c r="I12" s="64">
        <f t="shared" si="2"/>
        <v>960</v>
      </c>
      <c r="J12" s="14">
        <v>1</v>
      </c>
      <c r="K12" s="52">
        <f t="shared" si="3"/>
        <v>80</v>
      </c>
      <c r="L12" s="65">
        <f t="shared" si="4"/>
        <v>6</v>
      </c>
      <c r="M12" s="13">
        <f t="shared" si="5"/>
        <v>2640</v>
      </c>
      <c r="N12" s="13">
        <v>0</v>
      </c>
      <c r="O12" s="34">
        <f t="shared" si="6"/>
        <v>0</v>
      </c>
      <c r="P12" s="66">
        <f t="shared" si="7"/>
        <v>6072</v>
      </c>
    </row>
    <row r="13" spans="1:16" ht="24.75" customHeight="1">
      <c r="A13" s="11" t="s">
        <v>23</v>
      </c>
      <c r="B13" s="54">
        <v>60</v>
      </c>
      <c r="C13" s="54">
        <v>61</v>
      </c>
      <c r="D13" s="12">
        <v>572</v>
      </c>
      <c r="E13" s="52">
        <f t="shared" si="0"/>
        <v>34892</v>
      </c>
      <c r="F13" s="55">
        <v>11</v>
      </c>
      <c r="G13" s="12">
        <f t="shared" si="1"/>
        <v>8800</v>
      </c>
      <c r="H13" s="55">
        <v>12</v>
      </c>
      <c r="I13" s="64">
        <f t="shared" si="2"/>
        <v>3840</v>
      </c>
      <c r="J13" s="55">
        <v>38</v>
      </c>
      <c r="K13" s="52">
        <f t="shared" si="3"/>
        <v>3040</v>
      </c>
      <c r="L13" s="65">
        <f t="shared" si="4"/>
        <v>61</v>
      </c>
      <c r="M13" s="13">
        <f t="shared" si="5"/>
        <v>15680</v>
      </c>
      <c r="N13" s="13">
        <v>0</v>
      </c>
      <c r="O13" s="34">
        <f t="shared" si="6"/>
        <v>0</v>
      </c>
      <c r="P13" s="66">
        <f t="shared" si="7"/>
        <v>50572</v>
      </c>
    </row>
    <row r="14" spans="1:16" ht="24.75" customHeight="1">
      <c r="A14" s="11" t="s">
        <v>24</v>
      </c>
      <c r="B14" s="11">
        <v>12</v>
      </c>
      <c r="C14" s="11">
        <v>12</v>
      </c>
      <c r="D14" s="12">
        <v>572</v>
      </c>
      <c r="E14" s="52">
        <f t="shared" si="0"/>
        <v>6864</v>
      </c>
      <c r="F14" s="14">
        <v>2</v>
      </c>
      <c r="G14" s="12">
        <f t="shared" si="1"/>
        <v>1600</v>
      </c>
      <c r="H14" s="14">
        <v>9</v>
      </c>
      <c r="I14" s="64">
        <f t="shared" si="2"/>
        <v>2880</v>
      </c>
      <c r="J14" s="13">
        <v>1</v>
      </c>
      <c r="K14" s="52">
        <f t="shared" si="3"/>
        <v>80</v>
      </c>
      <c r="L14" s="65">
        <f t="shared" si="4"/>
        <v>12</v>
      </c>
      <c r="M14" s="13">
        <f t="shared" si="5"/>
        <v>4560</v>
      </c>
      <c r="N14" s="13">
        <v>0</v>
      </c>
      <c r="O14" s="34">
        <f t="shared" si="6"/>
        <v>0</v>
      </c>
      <c r="P14" s="66">
        <f t="shared" si="7"/>
        <v>11424</v>
      </c>
    </row>
    <row r="15" spans="1:16" ht="24.75" customHeight="1">
      <c r="A15" s="11" t="s">
        <v>25</v>
      </c>
      <c r="B15" s="38">
        <v>8</v>
      </c>
      <c r="C15" s="38">
        <v>8</v>
      </c>
      <c r="D15" s="12">
        <v>572</v>
      </c>
      <c r="E15" s="52">
        <f t="shared" si="0"/>
        <v>4576</v>
      </c>
      <c r="F15" s="11">
        <v>0</v>
      </c>
      <c r="G15" s="12">
        <f t="shared" si="1"/>
        <v>0</v>
      </c>
      <c r="H15" s="13">
        <v>3</v>
      </c>
      <c r="I15" s="64">
        <f t="shared" si="2"/>
        <v>960</v>
      </c>
      <c r="J15" s="13">
        <v>5</v>
      </c>
      <c r="K15" s="52">
        <f t="shared" si="3"/>
        <v>400</v>
      </c>
      <c r="L15" s="65">
        <f t="shared" si="4"/>
        <v>8</v>
      </c>
      <c r="M15" s="13">
        <f t="shared" si="5"/>
        <v>1360</v>
      </c>
      <c r="N15" s="13">
        <v>0</v>
      </c>
      <c r="O15" s="34">
        <f t="shared" si="6"/>
        <v>0</v>
      </c>
      <c r="P15" s="66">
        <f t="shared" si="7"/>
        <v>5936</v>
      </c>
    </row>
    <row r="16" spans="1:16" ht="24.75" customHeight="1">
      <c r="A16" s="6" t="s">
        <v>7</v>
      </c>
      <c r="B16" s="34">
        <f>B5+B6+B7+B8+B9+B10+B11+B12+B13+B14+B15</f>
        <v>392</v>
      </c>
      <c r="C16" s="34">
        <f>C5+C6+C7+C8+C9+C10+C11+C12+C13+C14+C15</f>
        <v>395</v>
      </c>
      <c r="D16" s="6">
        <v>572</v>
      </c>
      <c r="E16" s="52">
        <f t="shared" si="0"/>
        <v>225940</v>
      </c>
      <c r="F16" s="34">
        <f>F5+F6+F7+F8+F9+F10+F11+F12+F13+F14+F15</f>
        <v>36</v>
      </c>
      <c r="G16" s="12">
        <f t="shared" si="1"/>
        <v>28800</v>
      </c>
      <c r="H16" s="34">
        <f>H5+H6+H7+H8+H9+H10+H11+H12+H13+H14+H15</f>
        <v>101</v>
      </c>
      <c r="I16" s="64">
        <f t="shared" si="2"/>
        <v>32320</v>
      </c>
      <c r="J16" s="34">
        <f>J5+J6+J7+J8+J9+J10+J11+J12+J13+J14+J15</f>
        <v>258</v>
      </c>
      <c r="K16" s="52">
        <f t="shared" si="3"/>
        <v>20640</v>
      </c>
      <c r="L16" s="65">
        <f t="shared" si="4"/>
        <v>395</v>
      </c>
      <c r="M16" s="13">
        <f t="shared" si="5"/>
        <v>81760</v>
      </c>
      <c r="N16" s="34">
        <f>N5+N6+N7+N8+N9+N10+N11+N12+N13+N14+N15</f>
        <v>2</v>
      </c>
      <c r="O16" s="34">
        <f t="shared" si="6"/>
        <v>13728</v>
      </c>
      <c r="P16" s="66">
        <f t="shared" si="7"/>
        <v>321428</v>
      </c>
    </row>
    <row r="17" spans="1:16" ht="18" customHeight="1">
      <c r="A17" s="56" t="s">
        <v>26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67"/>
      <c r="N17" s="67"/>
      <c r="O17" s="67"/>
      <c r="P17" s="68"/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17:P17"/>
    <mergeCell ref="A2:A4"/>
    <mergeCell ref="B2:B4"/>
    <mergeCell ref="C2:C4"/>
    <mergeCell ref="D3:D4"/>
    <mergeCell ref="E3:E4"/>
    <mergeCell ref="P2:P4"/>
    <mergeCell ref="N2:O3"/>
  </mergeCells>
  <printOptions horizontalCentered="1"/>
  <pageMargins left="0.7513888888888889" right="0.7513888888888889" top="0.5944444444444444" bottom="0.586111111111111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4"/>
  <sheetViews>
    <sheetView workbookViewId="0" topLeftCell="A1">
      <selection activeCell="T9" sqref="T9"/>
    </sheetView>
  </sheetViews>
  <sheetFormatPr defaultColWidth="9.00390625" defaultRowHeight="14.25"/>
  <cols>
    <col min="1" max="1" width="16.375" style="0" customWidth="1"/>
    <col min="2" max="15" width="6.625" style="0" customWidth="1"/>
    <col min="16" max="16" width="12.50390625" style="0" customWidth="1"/>
  </cols>
  <sheetData>
    <row r="1" spans="1:16" s="1" customFormat="1" ht="31.5" customHeight="1">
      <c r="A1" s="36" t="s">
        <v>27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s="1" customFormat="1" ht="25.5" customHeight="1">
      <c r="A2" s="5" t="s">
        <v>1</v>
      </c>
      <c r="B2" s="6" t="s">
        <v>2</v>
      </c>
      <c r="C2" s="6" t="s">
        <v>3</v>
      </c>
      <c r="D2" s="7" t="s">
        <v>4</v>
      </c>
      <c r="E2" s="7"/>
      <c r="F2" s="37" t="s">
        <v>5</v>
      </c>
      <c r="G2" s="37"/>
      <c r="H2" s="37"/>
      <c r="I2" s="37"/>
      <c r="J2" s="37"/>
      <c r="K2" s="37"/>
      <c r="L2" s="37"/>
      <c r="M2" s="37"/>
      <c r="N2" s="6" t="s">
        <v>6</v>
      </c>
      <c r="O2" s="6"/>
      <c r="P2" s="27" t="s">
        <v>7</v>
      </c>
    </row>
    <row r="3" spans="1:16" ht="25.5" customHeight="1">
      <c r="A3" s="6"/>
      <c r="B3" s="6"/>
      <c r="C3" s="6"/>
      <c r="D3" s="6" t="s">
        <v>8</v>
      </c>
      <c r="E3" s="6" t="s">
        <v>9</v>
      </c>
      <c r="F3" s="9" t="s">
        <v>10</v>
      </c>
      <c r="G3" s="9"/>
      <c r="H3" s="10" t="s">
        <v>11</v>
      </c>
      <c r="I3" s="10"/>
      <c r="J3" s="10" t="s">
        <v>12</v>
      </c>
      <c r="K3" s="10"/>
      <c r="L3" s="24" t="s">
        <v>13</v>
      </c>
      <c r="M3" s="24"/>
      <c r="N3" s="6"/>
      <c r="O3" s="6"/>
      <c r="P3" s="27"/>
    </row>
    <row r="4" spans="1:16" ht="25.5" customHeight="1">
      <c r="A4" s="6"/>
      <c r="B4" s="6"/>
      <c r="C4" s="6"/>
      <c r="D4" s="6"/>
      <c r="E4" s="6"/>
      <c r="F4" s="10" t="s">
        <v>3</v>
      </c>
      <c r="G4" s="10" t="s">
        <v>14</v>
      </c>
      <c r="H4" s="10" t="s">
        <v>3</v>
      </c>
      <c r="I4" s="10" t="s">
        <v>14</v>
      </c>
      <c r="J4" s="10" t="s">
        <v>3</v>
      </c>
      <c r="K4" s="10" t="s">
        <v>14</v>
      </c>
      <c r="L4" s="10" t="s">
        <v>3</v>
      </c>
      <c r="M4" s="10" t="s">
        <v>14</v>
      </c>
      <c r="N4" s="6" t="s">
        <v>3</v>
      </c>
      <c r="O4" s="6" t="s">
        <v>14</v>
      </c>
      <c r="P4" s="27"/>
    </row>
    <row r="5" spans="1:16" ht="27" customHeight="1">
      <c r="A5" s="11" t="s">
        <v>15</v>
      </c>
      <c r="B5" s="12">
        <v>14</v>
      </c>
      <c r="C5" s="12">
        <v>14</v>
      </c>
      <c r="D5" s="13">
        <v>572</v>
      </c>
      <c r="E5" s="13">
        <f>D5*C5</f>
        <v>8008</v>
      </c>
      <c r="F5" s="14">
        <v>0</v>
      </c>
      <c r="G5" s="12">
        <f>F5*800</f>
        <v>0</v>
      </c>
      <c r="H5" s="14">
        <v>3</v>
      </c>
      <c r="I5" s="19">
        <f>H5*320</f>
        <v>960</v>
      </c>
      <c r="J5" s="14">
        <v>11</v>
      </c>
      <c r="K5" s="13">
        <f>J5*80</f>
        <v>880</v>
      </c>
      <c r="L5" s="31">
        <f>F5+H5+J5</f>
        <v>14</v>
      </c>
      <c r="M5" s="13">
        <f>G5+I5+K5</f>
        <v>1840</v>
      </c>
      <c r="N5" s="41">
        <v>0</v>
      </c>
      <c r="O5" s="41">
        <f>N5*6864</f>
        <v>0</v>
      </c>
      <c r="P5" s="13">
        <f>E5+M5+O5</f>
        <v>9848</v>
      </c>
    </row>
    <row r="6" spans="1:16" s="2" customFormat="1" ht="27" customHeight="1">
      <c r="A6" s="11" t="s">
        <v>16</v>
      </c>
      <c r="B6" s="15">
        <v>13</v>
      </c>
      <c r="C6" s="15">
        <v>13</v>
      </c>
      <c r="D6" s="16">
        <v>572</v>
      </c>
      <c r="E6" s="13">
        <f aca="true" t="shared" si="0" ref="E6:E13">D6*C6</f>
        <v>7436</v>
      </c>
      <c r="F6" s="11">
        <v>0</v>
      </c>
      <c r="G6" s="12">
        <v>0</v>
      </c>
      <c r="H6" s="11">
        <v>2</v>
      </c>
      <c r="I6" s="19">
        <v>640</v>
      </c>
      <c r="J6" s="11">
        <v>11</v>
      </c>
      <c r="K6" s="13">
        <f aca="true" t="shared" si="1" ref="K6:K13">J6*80</f>
        <v>880</v>
      </c>
      <c r="L6" s="31">
        <f aca="true" t="shared" si="2" ref="L6:L13">F6+H6+J6</f>
        <v>13</v>
      </c>
      <c r="M6" s="13">
        <f>G6+I6+K6</f>
        <v>1520</v>
      </c>
      <c r="N6" s="42">
        <v>0</v>
      </c>
      <c r="O6" s="41">
        <f aca="true" t="shared" si="3" ref="O6:O12">N6*6864</f>
        <v>0</v>
      </c>
      <c r="P6" s="13">
        <f>E6+M6+O6</f>
        <v>8956</v>
      </c>
    </row>
    <row r="7" spans="1:16" ht="27" customHeight="1">
      <c r="A7" s="11" t="s">
        <v>18</v>
      </c>
      <c r="B7" s="11">
        <v>14</v>
      </c>
      <c r="C7" s="11">
        <v>14</v>
      </c>
      <c r="D7" s="13">
        <v>572</v>
      </c>
      <c r="E7" s="13">
        <f t="shared" si="0"/>
        <v>8008</v>
      </c>
      <c r="F7" s="11">
        <v>3</v>
      </c>
      <c r="G7" s="12">
        <f aca="true" t="shared" si="4" ref="G6:G13">F7*800</f>
        <v>2400</v>
      </c>
      <c r="H7" s="11">
        <v>7</v>
      </c>
      <c r="I7" s="19">
        <f aca="true" t="shared" si="5" ref="I6:I13">H7*320</f>
        <v>2240</v>
      </c>
      <c r="J7" s="11">
        <v>4</v>
      </c>
      <c r="K7" s="13">
        <f t="shared" si="1"/>
        <v>320</v>
      </c>
      <c r="L7" s="31">
        <f t="shared" si="2"/>
        <v>14</v>
      </c>
      <c r="M7" s="13">
        <f aca="true" t="shared" si="6" ref="M6:M13">G7+I7+K7</f>
        <v>4960</v>
      </c>
      <c r="N7" s="43">
        <v>0</v>
      </c>
      <c r="O7" s="41">
        <f t="shared" si="3"/>
        <v>0</v>
      </c>
      <c r="P7" s="13">
        <f aca="true" t="shared" si="7" ref="P6:P13">E7+M7+O7</f>
        <v>12968</v>
      </c>
    </row>
    <row r="8" spans="1:16" ht="27" customHeight="1">
      <c r="A8" s="11" t="s">
        <v>20</v>
      </c>
      <c r="B8" s="12">
        <v>3</v>
      </c>
      <c r="C8" s="12">
        <v>3</v>
      </c>
      <c r="D8" s="13">
        <v>572</v>
      </c>
      <c r="E8" s="13">
        <f t="shared" si="0"/>
        <v>1716</v>
      </c>
      <c r="F8" s="14">
        <v>0</v>
      </c>
      <c r="G8" s="12">
        <f t="shared" si="4"/>
        <v>0</v>
      </c>
      <c r="H8" s="14">
        <v>3</v>
      </c>
      <c r="I8" s="19">
        <f t="shared" si="5"/>
        <v>960</v>
      </c>
      <c r="J8" s="14">
        <v>0</v>
      </c>
      <c r="K8" s="13">
        <f t="shared" si="1"/>
        <v>0</v>
      </c>
      <c r="L8" s="31">
        <f t="shared" si="2"/>
        <v>3</v>
      </c>
      <c r="M8" s="13">
        <f t="shared" si="6"/>
        <v>960</v>
      </c>
      <c r="N8" s="21">
        <v>0</v>
      </c>
      <c r="O8" s="41">
        <f t="shared" si="3"/>
        <v>0</v>
      </c>
      <c r="P8" s="13">
        <f t="shared" si="7"/>
        <v>2676</v>
      </c>
    </row>
    <row r="9" spans="1:35" ht="27" customHeight="1">
      <c r="A9" s="11" t="s">
        <v>21</v>
      </c>
      <c r="B9" s="12">
        <v>29</v>
      </c>
      <c r="C9" s="12">
        <v>31</v>
      </c>
      <c r="D9" s="16">
        <v>572</v>
      </c>
      <c r="E9" s="13">
        <f t="shared" si="0"/>
        <v>17732</v>
      </c>
      <c r="F9" s="12">
        <v>6</v>
      </c>
      <c r="G9" s="12">
        <f t="shared" si="4"/>
        <v>4800</v>
      </c>
      <c r="H9" s="12">
        <v>3</v>
      </c>
      <c r="I9" s="19">
        <f t="shared" si="5"/>
        <v>960</v>
      </c>
      <c r="J9" s="13">
        <v>22</v>
      </c>
      <c r="K9" s="13">
        <f t="shared" si="1"/>
        <v>1760</v>
      </c>
      <c r="L9" s="31">
        <f t="shared" si="2"/>
        <v>31</v>
      </c>
      <c r="M9" s="13">
        <f t="shared" si="6"/>
        <v>7520</v>
      </c>
      <c r="N9" s="14">
        <v>1</v>
      </c>
      <c r="O9" s="41">
        <f t="shared" si="3"/>
        <v>6864</v>
      </c>
      <c r="P9" s="13">
        <f t="shared" si="7"/>
        <v>32116</v>
      </c>
      <c r="U9" s="44"/>
      <c r="V9" s="45"/>
      <c r="W9" s="45"/>
      <c r="X9" s="45"/>
      <c r="Y9" s="46"/>
      <c r="Z9" s="46"/>
      <c r="AA9" s="47"/>
      <c r="AB9" s="48"/>
      <c r="AC9" s="47"/>
      <c r="AD9" s="46"/>
      <c r="AE9" s="49"/>
      <c r="AF9" s="49"/>
      <c r="AG9" s="49"/>
      <c r="AH9" s="49"/>
      <c r="AI9" s="46"/>
    </row>
    <row r="10" spans="1:16" s="3" customFormat="1" ht="27" customHeight="1">
      <c r="A10" s="11" t="s">
        <v>22</v>
      </c>
      <c r="B10" s="12">
        <v>5</v>
      </c>
      <c r="C10" s="12">
        <v>5</v>
      </c>
      <c r="D10" s="13">
        <v>572</v>
      </c>
      <c r="E10" s="13">
        <f t="shared" si="0"/>
        <v>2860</v>
      </c>
      <c r="F10" s="14">
        <v>1</v>
      </c>
      <c r="G10" s="12">
        <f t="shared" si="4"/>
        <v>800</v>
      </c>
      <c r="H10" s="14">
        <v>3</v>
      </c>
      <c r="I10" s="19">
        <f t="shared" si="5"/>
        <v>960</v>
      </c>
      <c r="J10" s="14">
        <v>1</v>
      </c>
      <c r="K10" s="13">
        <f t="shared" si="1"/>
        <v>80</v>
      </c>
      <c r="L10" s="31">
        <f t="shared" si="2"/>
        <v>5</v>
      </c>
      <c r="M10" s="13">
        <f t="shared" si="6"/>
        <v>1840</v>
      </c>
      <c r="N10" s="14">
        <v>0</v>
      </c>
      <c r="O10" s="41">
        <f t="shared" si="3"/>
        <v>0</v>
      </c>
      <c r="P10" s="13">
        <f t="shared" si="7"/>
        <v>4700</v>
      </c>
    </row>
    <row r="11" spans="1:16" ht="27" customHeight="1">
      <c r="A11" s="11" t="s">
        <v>23</v>
      </c>
      <c r="B11" s="15">
        <v>9</v>
      </c>
      <c r="C11" s="15">
        <v>9</v>
      </c>
      <c r="D11" s="16">
        <v>572</v>
      </c>
      <c r="E11" s="13">
        <f t="shared" si="0"/>
        <v>5148</v>
      </c>
      <c r="F11" s="11">
        <v>4</v>
      </c>
      <c r="G11" s="12">
        <f t="shared" si="4"/>
        <v>3200</v>
      </c>
      <c r="H11" s="11">
        <v>1</v>
      </c>
      <c r="I11" s="19">
        <f t="shared" si="5"/>
        <v>320</v>
      </c>
      <c r="J11" s="11">
        <v>4</v>
      </c>
      <c r="K11" s="13">
        <f t="shared" si="1"/>
        <v>320</v>
      </c>
      <c r="L11" s="31">
        <f t="shared" si="2"/>
        <v>9</v>
      </c>
      <c r="M11" s="13">
        <f t="shared" si="6"/>
        <v>3840</v>
      </c>
      <c r="N11" s="42">
        <v>0</v>
      </c>
      <c r="O11" s="41">
        <f t="shared" si="3"/>
        <v>0</v>
      </c>
      <c r="P11" s="13">
        <f t="shared" si="7"/>
        <v>8988</v>
      </c>
    </row>
    <row r="12" spans="1:16" ht="27" customHeight="1">
      <c r="A12" s="11" t="s">
        <v>25</v>
      </c>
      <c r="B12" s="11">
        <v>3</v>
      </c>
      <c r="C12" s="11">
        <v>3</v>
      </c>
      <c r="D12" s="13">
        <v>572</v>
      </c>
      <c r="E12" s="13">
        <f t="shared" si="0"/>
        <v>1716</v>
      </c>
      <c r="F12" s="11">
        <v>1</v>
      </c>
      <c r="G12" s="12">
        <f t="shared" si="4"/>
        <v>800</v>
      </c>
      <c r="H12" s="11">
        <v>1</v>
      </c>
      <c r="I12" s="19">
        <f t="shared" si="5"/>
        <v>320</v>
      </c>
      <c r="J12" s="11">
        <v>1</v>
      </c>
      <c r="K12" s="13">
        <f t="shared" si="1"/>
        <v>80</v>
      </c>
      <c r="L12" s="31">
        <f t="shared" si="2"/>
        <v>3</v>
      </c>
      <c r="M12" s="13">
        <f t="shared" si="6"/>
        <v>1200</v>
      </c>
      <c r="N12" s="43">
        <v>0</v>
      </c>
      <c r="O12" s="41">
        <f t="shared" si="3"/>
        <v>0</v>
      </c>
      <c r="P12" s="13">
        <f t="shared" si="7"/>
        <v>2916</v>
      </c>
    </row>
    <row r="13" spans="1:16" ht="27" customHeight="1">
      <c r="A13" s="38" t="s">
        <v>7</v>
      </c>
      <c r="B13" s="39">
        <f>B5+B6+B7+B8+B9+B10+B11+B12</f>
        <v>90</v>
      </c>
      <c r="C13" s="39">
        <f>C5+C6+C7+C8+C9+C10+C11+C12</f>
        <v>92</v>
      </c>
      <c r="D13" s="39">
        <v>572</v>
      </c>
      <c r="E13" s="13">
        <f t="shared" si="0"/>
        <v>52624</v>
      </c>
      <c r="F13" s="39">
        <f>F5+F6+F7+F8+F9+F10+F11+F12</f>
        <v>15</v>
      </c>
      <c r="G13" s="12">
        <f t="shared" si="4"/>
        <v>12000</v>
      </c>
      <c r="H13" s="39">
        <f>H5+H6+H7+H8+H9+H10+H11+H12</f>
        <v>23</v>
      </c>
      <c r="I13" s="19">
        <f t="shared" si="5"/>
        <v>7360</v>
      </c>
      <c r="J13" s="39">
        <f>J5+J6+J7+J8+J9+J10+J11+J12</f>
        <v>54</v>
      </c>
      <c r="K13" s="13">
        <f t="shared" si="1"/>
        <v>4320</v>
      </c>
      <c r="L13" s="31">
        <f t="shared" si="2"/>
        <v>92</v>
      </c>
      <c r="M13" s="13">
        <f t="shared" si="6"/>
        <v>23680</v>
      </c>
      <c r="N13" s="39">
        <f>N5+N6+N7+N8+N9+N10+N11+N12</f>
        <v>1</v>
      </c>
      <c r="O13" s="41">
        <f>O5+O6+O7+O8+O9+O10+O11+O12</f>
        <v>6864</v>
      </c>
      <c r="P13" s="13">
        <f t="shared" si="7"/>
        <v>83168</v>
      </c>
    </row>
    <row r="14" spans="1:16" ht="27" customHeight="1">
      <c r="A14" s="40" t="s">
        <v>28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</sheetData>
  <sheetProtection/>
  <mergeCells count="15">
    <mergeCell ref="A1:P1"/>
    <mergeCell ref="D2:E2"/>
    <mergeCell ref="F2:M2"/>
    <mergeCell ref="F3:G3"/>
    <mergeCell ref="H3:I3"/>
    <mergeCell ref="J3:K3"/>
    <mergeCell ref="L3:M3"/>
    <mergeCell ref="A14:P14"/>
    <mergeCell ref="A2:A4"/>
    <mergeCell ref="B2:B4"/>
    <mergeCell ref="C2:C4"/>
    <mergeCell ref="D3:D4"/>
    <mergeCell ref="E3:E4"/>
    <mergeCell ref="P2:P4"/>
    <mergeCell ref="N2:O3"/>
  </mergeCells>
  <printOptions horizontalCentered="1"/>
  <pageMargins left="0.75" right="0.75" top="0.7900000000000001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18" sqref="A18:IV18"/>
    </sheetView>
  </sheetViews>
  <sheetFormatPr defaultColWidth="9.00390625" defaultRowHeight="14.25"/>
  <cols>
    <col min="1" max="1" width="16.25390625" style="0" customWidth="1"/>
    <col min="2" max="15" width="6.625" style="0" customWidth="1"/>
    <col min="16" max="16" width="10.25390625" style="0" customWidth="1"/>
  </cols>
  <sheetData>
    <row r="1" spans="1:16" s="1" customFormat="1" ht="36" customHeigh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s="1" customFormat="1" ht="24.75" customHeight="1">
      <c r="A2" s="5" t="s">
        <v>1</v>
      </c>
      <c r="B2" s="6" t="s">
        <v>2</v>
      </c>
      <c r="C2" s="6" t="s">
        <v>3</v>
      </c>
      <c r="D2" s="7" t="s">
        <v>4</v>
      </c>
      <c r="E2" s="7"/>
      <c r="F2" s="7" t="s">
        <v>5</v>
      </c>
      <c r="G2" s="8"/>
      <c r="H2" s="8"/>
      <c r="I2" s="8"/>
      <c r="J2" s="8"/>
      <c r="K2" s="8"/>
      <c r="L2" s="24" t="s">
        <v>30</v>
      </c>
      <c r="M2" s="24"/>
      <c r="N2" s="25" t="s">
        <v>6</v>
      </c>
      <c r="O2" s="26"/>
      <c r="P2" s="27" t="s">
        <v>7</v>
      </c>
    </row>
    <row r="3" spans="1:16" ht="12.75" customHeight="1">
      <c r="A3" s="6"/>
      <c r="B3" s="6"/>
      <c r="C3" s="6"/>
      <c r="D3" s="5" t="s">
        <v>8</v>
      </c>
      <c r="E3" s="6" t="s">
        <v>9</v>
      </c>
      <c r="F3" s="9" t="s">
        <v>10</v>
      </c>
      <c r="G3" s="9"/>
      <c r="H3" s="10" t="s">
        <v>11</v>
      </c>
      <c r="I3" s="10"/>
      <c r="J3" s="10" t="s">
        <v>12</v>
      </c>
      <c r="K3" s="10"/>
      <c r="L3" s="24" t="s">
        <v>3</v>
      </c>
      <c r="M3" s="24" t="s">
        <v>14</v>
      </c>
      <c r="N3" s="28"/>
      <c r="O3" s="29"/>
      <c r="P3" s="27"/>
    </row>
    <row r="4" spans="1:16" ht="30.75" customHeight="1">
      <c r="A4" s="6"/>
      <c r="B4" s="6"/>
      <c r="C4" s="6"/>
      <c r="D4" s="6"/>
      <c r="E4" s="6"/>
      <c r="F4" s="10" t="s">
        <v>3</v>
      </c>
      <c r="G4" s="10" t="s">
        <v>14</v>
      </c>
      <c r="H4" s="10" t="s">
        <v>3</v>
      </c>
      <c r="I4" s="10" t="s">
        <v>14</v>
      </c>
      <c r="J4" s="10" t="s">
        <v>3</v>
      </c>
      <c r="K4" s="10" t="s">
        <v>14</v>
      </c>
      <c r="L4" s="24"/>
      <c r="M4" s="24"/>
      <c r="N4" s="30" t="s">
        <v>3</v>
      </c>
      <c r="O4" s="6" t="s">
        <v>14</v>
      </c>
      <c r="P4" s="27"/>
    </row>
    <row r="5" spans="1:16" ht="30.75" customHeight="1">
      <c r="A5" s="11" t="s">
        <v>15</v>
      </c>
      <c r="B5" s="12">
        <v>7</v>
      </c>
      <c r="C5" s="12">
        <v>7</v>
      </c>
      <c r="D5" s="12">
        <v>832</v>
      </c>
      <c r="E5" s="13">
        <f>D5*C5</f>
        <v>5824</v>
      </c>
      <c r="F5" s="13">
        <v>1</v>
      </c>
      <c r="G5" s="14">
        <f>F5*800</f>
        <v>800</v>
      </c>
      <c r="H5" s="14">
        <v>2</v>
      </c>
      <c r="I5" s="19">
        <f>H5*320</f>
        <v>640</v>
      </c>
      <c r="J5" s="13">
        <v>4</v>
      </c>
      <c r="K5" s="13">
        <f>J5*80</f>
        <v>320</v>
      </c>
      <c r="L5" s="31">
        <f>F5+H5+J5</f>
        <v>7</v>
      </c>
      <c r="M5" s="14">
        <f>G5+I5+K5</f>
        <v>1760</v>
      </c>
      <c r="N5" s="13">
        <v>0</v>
      </c>
      <c r="O5" s="32">
        <f>N5*9984</f>
        <v>0</v>
      </c>
      <c r="P5" s="13">
        <f>E5+M5+O5</f>
        <v>7584</v>
      </c>
    </row>
    <row r="6" spans="1:16" ht="25.5" customHeight="1">
      <c r="A6" s="11" t="s">
        <v>31</v>
      </c>
      <c r="B6" s="15">
        <v>3</v>
      </c>
      <c r="C6" s="15">
        <v>3</v>
      </c>
      <c r="D6" s="16">
        <v>832</v>
      </c>
      <c r="E6" s="13">
        <f aca="true" t="shared" si="0" ref="E6:E16">D6*C6</f>
        <v>2496</v>
      </c>
      <c r="F6" s="16">
        <v>0</v>
      </c>
      <c r="G6" s="14">
        <f aca="true" t="shared" si="1" ref="G6:G16">F6*800</f>
        <v>0</v>
      </c>
      <c r="H6" s="16">
        <v>2</v>
      </c>
      <c r="I6" s="19">
        <f aca="true" t="shared" si="2" ref="I6:I16">H6*320</f>
        <v>640</v>
      </c>
      <c r="J6" s="16">
        <v>1</v>
      </c>
      <c r="K6" s="13">
        <f aca="true" t="shared" si="3" ref="K6:K16">J6*80</f>
        <v>80</v>
      </c>
      <c r="L6" s="31">
        <f aca="true" t="shared" si="4" ref="L6:L16">F6+H6+J6</f>
        <v>3</v>
      </c>
      <c r="M6" s="14">
        <f aca="true" t="shared" si="5" ref="M6:M16">G6+I6+K6</f>
        <v>720</v>
      </c>
      <c r="N6" s="16">
        <v>0</v>
      </c>
      <c r="O6" s="32">
        <f aca="true" t="shared" si="6" ref="O6:O15">N6*9984</f>
        <v>0</v>
      </c>
      <c r="P6" s="13">
        <f aca="true" t="shared" si="7" ref="P6:P16">E6+M6+O6</f>
        <v>3216</v>
      </c>
    </row>
    <row r="7" spans="1:16" ht="25.5" customHeight="1">
      <c r="A7" s="11" t="s">
        <v>17</v>
      </c>
      <c r="B7" s="17">
        <v>2</v>
      </c>
      <c r="C7" s="17">
        <v>2</v>
      </c>
      <c r="D7" s="18">
        <v>832</v>
      </c>
      <c r="E7" s="13">
        <f t="shared" si="0"/>
        <v>1664</v>
      </c>
      <c r="F7" s="18">
        <v>1</v>
      </c>
      <c r="G7" s="14">
        <f t="shared" si="1"/>
        <v>800</v>
      </c>
      <c r="H7" s="18">
        <v>0</v>
      </c>
      <c r="I7" s="19">
        <f t="shared" si="2"/>
        <v>0</v>
      </c>
      <c r="J7" s="18">
        <v>1</v>
      </c>
      <c r="K7" s="13">
        <f t="shared" si="3"/>
        <v>80</v>
      </c>
      <c r="L7" s="31">
        <f t="shared" si="4"/>
        <v>2</v>
      </c>
      <c r="M7" s="14">
        <f t="shared" si="5"/>
        <v>880</v>
      </c>
      <c r="N7" s="18">
        <v>0</v>
      </c>
      <c r="O7" s="32">
        <f t="shared" si="6"/>
        <v>0</v>
      </c>
      <c r="P7" s="13">
        <f t="shared" si="7"/>
        <v>2544</v>
      </c>
    </row>
    <row r="8" spans="1:16" ht="25.5" customHeight="1">
      <c r="A8" s="11" t="s">
        <v>32</v>
      </c>
      <c r="B8" s="14">
        <v>36</v>
      </c>
      <c r="C8" s="14">
        <v>36</v>
      </c>
      <c r="D8" s="19">
        <v>832</v>
      </c>
      <c r="E8" s="13">
        <f t="shared" si="0"/>
        <v>29952</v>
      </c>
      <c r="F8" s="14">
        <v>3</v>
      </c>
      <c r="G8" s="14">
        <f t="shared" si="1"/>
        <v>2400</v>
      </c>
      <c r="H8" s="14">
        <v>26</v>
      </c>
      <c r="I8" s="19">
        <f t="shared" si="2"/>
        <v>8320</v>
      </c>
      <c r="J8" s="19">
        <v>7</v>
      </c>
      <c r="K8" s="13">
        <f t="shared" si="3"/>
        <v>560</v>
      </c>
      <c r="L8" s="31">
        <f t="shared" si="4"/>
        <v>36</v>
      </c>
      <c r="M8" s="14">
        <f t="shared" si="5"/>
        <v>11280</v>
      </c>
      <c r="N8" s="18">
        <v>0</v>
      </c>
      <c r="O8" s="32">
        <f t="shared" si="6"/>
        <v>0</v>
      </c>
      <c r="P8" s="13">
        <f t="shared" si="7"/>
        <v>41232</v>
      </c>
    </row>
    <row r="9" spans="1:16" ht="25.5" customHeight="1">
      <c r="A9" s="11" t="s">
        <v>33</v>
      </c>
      <c r="B9" s="12">
        <v>1</v>
      </c>
      <c r="C9" s="12">
        <v>1</v>
      </c>
      <c r="D9" s="12">
        <v>832</v>
      </c>
      <c r="E9" s="13">
        <f t="shared" si="0"/>
        <v>832</v>
      </c>
      <c r="F9" s="14">
        <v>0</v>
      </c>
      <c r="G9" s="14">
        <f t="shared" si="1"/>
        <v>0</v>
      </c>
      <c r="H9" s="14">
        <v>1</v>
      </c>
      <c r="I9" s="19">
        <f t="shared" si="2"/>
        <v>320</v>
      </c>
      <c r="J9" s="13">
        <v>0</v>
      </c>
      <c r="K9" s="13">
        <f t="shared" si="3"/>
        <v>0</v>
      </c>
      <c r="L9" s="31">
        <f t="shared" si="4"/>
        <v>1</v>
      </c>
      <c r="M9" s="14">
        <f t="shared" si="5"/>
        <v>320</v>
      </c>
      <c r="N9" s="13">
        <v>0</v>
      </c>
      <c r="O9" s="32">
        <f t="shared" si="6"/>
        <v>0</v>
      </c>
      <c r="P9" s="13">
        <f t="shared" si="7"/>
        <v>1152</v>
      </c>
    </row>
    <row r="10" spans="1:16" ht="25.5" customHeight="1">
      <c r="A10" s="11" t="s">
        <v>34</v>
      </c>
      <c r="B10" s="6">
        <v>16</v>
      </c>
      <c r="C10" s="6">
        <v>16</v>
      </c>
      <c r="D10" s="6">
        <v>832</v>
      </c>
      <c r="E10" s="13">
        <f t="shared" si="0"/>
        <v>13312</v>
      </c>
      <c r="F10" s="20">
        <v>2</v>
      </c>
      <c r="G10" s="14">
        <f t="shared" si="1"/>
        <v>1600</v>
      </c>
      <c r="H10" s="20">
        <v>12</v>
      </c>
      <c r="I10" s="19">
        <f t="shared" si="2"/>
        <v>3840</v>
      </c>
      <c r="J10" s="20">
        <v>2</v>
      </c>
      <c r="K10" s="13">
        <f t="shared" si="3"/>
        <v>160</v>
      </c>
      <c r="L10" s="31">
        <f t="shared" si="4"/>
        <v>16</v>
      </c>
      <c r="M10" s="14">
        <f t="shared" si="5"/>
        <v>5600</v>
      </c>
      <c r="N10" s="13">
        <v>0</v>
      </c>
      <c r="O10" s="32">
        <f t="shared" si="6"/>
        <v>0</v>
      </c>
      <c r="P10" s="13">
        <f t="shared" si="7"/>
        <v>18912</v>
      </c>
    </row>
    <row r="11" spans="1:16" ht="25.5" customHeight="1">
      <c r="A11" s="11" t="s">
        <v>20</v>
      </c>
      <c r="B11" s="12">
        <v>16</v>
      </c>
      <c r="C11" s="12">
        <v>16</v>
      </c>
      <c r="D11" s="12">
        <v>832</v>
      </c>
      <c r="E11" s="13">
        <f t="shared" si="0"/>
        <v>13312</v>
      </c>
      <c r="F11" s="14">
        <v>0</v>
      </c>
      <c r="G11" s="14">
        <f t="shared" si="1"/>
        <v>0</v>
      </c>
      <c r="H11" s="21">
        <v>10</v>
      </c>
      <c r="I11" s="19">
        <f t="shared" si="2"/>
        <v>3200</v>
      </c>
      <c r="J11" s="14">
        <v>6</v>
      </c>
      <c r="K11" s="13">
        <f t="shared" si="3"/>
        <v>480</v>
      </c>
      <c r="L11" s="31">
        <f t="shared" si="4"/>
        <v>16</v>
      </c>
      <c r="M11" s="14">
        <f t="shared" si="5"/>
        <v>3680</v>
      </c>
      <c r="N11" s="13">
        <v>0</v>
      </c>
      <c r="O11" s="32">
        <f t="shared" si="6"/>
        <v>0</v>
      </c>
      <c r="P11" s="13">
        <f t="shared" si="7"/>
        <v>16992</v>
      </c>
    </row>
    <row r="12" spans="1:16" ht="25.5" customHeight="1">
      <c r="A12" s="11" t="s">
        <v>21</v>
      </c>
      <c r="B12" s="12">
        <v>1</v>
      </c>
      <c r="C12" s="12">
        <v>1</v>
      </c>
      <c r="D12" s="12">
        <v>832</v>
      </c>
      <c r="E12" s="13">
        <f t="shared" si="0"/>
        <v>832</v>
      </c>
      <c r="F12" s="14">
        <v>0</v>
      </c>
      <c r="G12" s="14">
        <f t="shared" si="1"/>
        <v>0</v>
      </c>
      <c r="H12" s="21">
        <v>0</v>
      </c>
      <c r="I12" s="19">
        <f t="shared" si="2"/>
        <v>0</v>
      </c>
      <c r="J12" s="14">
        <v>1</v>
      </c>
      <c r="K12" s="13">
        <f t="shared" si="3"/>
        <v>80</v>
      </c>
      <c r="L12" s="31">
        <f t="shared" si="4"/>
        <v>1</v>
      </c>
      <c r="M12" s="14">
        <f t="shared" si="5"/>
        <v>80</v>
      </c>
      <c r="N12" s="13">
        <v>0</v>
      </c>
      <c r="O12" s="32">
        <v>0</v>
      </c>
      <c r="P12" s="13">
        <f t="shared" si="7"/>
        <v>912</v>
      </c>
    </row>
    <row r="13" spans="1:16" s="2" customFormat="1" ht="25.5" customHeight="1">
      <c r="A13" s="11" t="s">
        <v>22</v>
      </c>
      <c r="B13" s="12">
        <v>8</v>
      </c>
      <c r="C13" s="12">
        <v>8</v>
      </c>
      <c r="D13" s="13">
        <v>832</v>
      </c>
      <c r="E13" s="13">
        <f t="shared" si="0"/>
        <v>6656</v>
      </c>
      <c r="F13" s="13">
        <v>1</v>
      </c>
      <c r="G13" s="14">
        <f t="shared" si="1"/>
        <v>800</v>
      </c>
      <c r="H13" s="13">
        <v>6</v>
      </c>
      <c r="I13" s="19">
        <f t="shared" si="2"/>
        <v>1920</v>
      </c>
      <c r="J13" s="13">
        <v>1</v>
      </c>
      <c r="K13" s="13">
        <f t="shared" si="3"/>
        <v>80</v>
      </c>
      <c r="L13" s="31">
        <f t="shared" si="4"/>
        <v>8</v>
      </c>
      <c r="M13" s="14">
        <f t="shared" si="5"/>
        <v>2800</v>
      </c>
      <c r="N13" s="14">
        <v>0</v>
      </c>
      <c r="O13" s="32">
        <f>N13*9984</f>
        <v>0</v>
      </c>
      <c r="P13" s="13">
        <f t="shared" si="7"/>
        <v>9456</v>
      </c>
    </row>
    <row r="14" spans="1:16" ht="25.5" customHeight="1">
      <c r="A14" s="11" t="s">
        <v>23</v>
      </c>
      <c r="B14" s="15">
        <v>2</v>
      </c>
      <c r="C14" s="15">
        <v>2</v>
      </c>
      <c r="D14" s="15">
        <v>832</v>
      </c>
      <c r="E14" s="13">
        <f t="shared" si="0"/>
        <v>1664</v>
      </c>
      <c r="F14" s="11">
        <v>1</v>
      </c>
      <c r="G14" s="14">
        <f t="shared" si="1"/>
        <v>800</v>
      </c>
      <c r="H14" s="11">
        <v>1</v>
      </c>
      <c r="I14" s="19">
        <f t="shared" si="2"/>
        <v>320</v>
      </c>
      <c r="J14" s="16">
        <v>0</v>
      </c>
      <c r="K14" s="13">
        <f t="shared" si="3"/>
        <v>0</v>
      </c>
      <c r="L14" s="31">
        <f t="shared" si="4"/>
        <v>2</v>
      </c>
      <c r="M14" s="14">
        <f t="shared" si="5"/>
        <v>1120</v>
      </c>
      <c r="N14" s="11">
        <v>0</v>
      </c>
      <c r="O14" s="32">
        <f>N14*9984</f>
        <v>0</v>
      </c>
      <c r="P14" s="13">
        <f t="shared" si="7"/>
        <v>2784</v>
      </c>
    </row>
    <row r="15" spans="1:16" s="3" customFormat="1" ht="25.5" customHeight="1">
      <c r="A15" s="11" t="s">
        <v>35</v>
      </c>
      <c r="B15" s="11">
        <v>17</v>
      </c>
      <c r="C15" s="11">
        <v>19</v>
      </c>
      <c r="D15" s="11">
        <v>832</v>
      </c>
      <c r="E15" s="13">
        <f t="shared" si="0"/>
        <v>15808</v>
      </c>
      <c r="F15" s="11">
        <v>2</v>
      </c>
      <c r="G15" s="14">
        <f t="shared" si="1"/>
        <v>1600</v>
      </c>
      <c r="H15" s="11">
        <v>12</v>
      </c>
      <c r="I15" s="19">
        <f t="shared" si="2"/>
        <v>3840</v>
      </c>
      <c r="J15" s="33">
        <v>5</v>
      </c>
      <c r="K15" s="13">
        <f t="shared" si="3"/>
        <v>400</v>
      </c>
      <c r="L15" s="31">
        <f t="shared" si="4"/>
        <v>19</v>
      </c>
      <c r="M15" s="14">
        <f t="shared" si="5"/>
        <v>5840</v>
      </c>
      <c r="N15" s="11">
        <v>0</v>
      </c>
      <c r="O15" s="32">
        <f>N15*9984</f>
        <v>0</v>
      </c>
      <c r="P15" s="13">
        <f t="shared" si="7"/>
        <v>21648</v>
      </c>
    </row>
    <row r="16" spans="1:16" ht="25.5" customHeight="1">
      <c r="A16" s="6" t="s">
        <v>7</v>
      </c>
      <c r="B16" s="6">
        <f>B5+B6+B7+B8+B9+B10+B11+B12+B13+B14+B15</f>
        <v>109</v>
      </c>
      <c r="C16" s="6">
        <f>C5+C6+C12+C7+C8+C9+C10+C11+C13+C14+C15</f>
        <v>111</v>
      </c>
      <c r="D16" s="6">
        <v>832</v>
      </c>
      <c r="E16" s="13">
        <f t="shared" si="0"/>
        <v>92352</v>
      </c>
      <c r="F16" s="6">
        <f>F5+F6+F7+F8+F9+F10+F11+F13+F14+F15</f>
        <v>11</v>
      </c>
      <c r="G16" s="14">
        <f t="shared" si="1"/>
        <v>8800</v>
      </c>
      <c r="H16" s="6">
        <f>H5+H6+H7+H8+H9+H10+H11+H13+H14+H15</f>
        <v>72</v>
      </c>
      <c r="I16" s="19">
        <f t="shared" si="2"/>
        <v>23040</v>
      </c>
      <c r="J16" s="6">
        <f>J12+J5+J6+J7+J8+J9+J10+J11+J13+J14+J15</f>
        <v>28</v>
      </c>
      <c r="K16" s="13">
        <f t="shared" si="3"/>
        <v>2240</v>
      </c>
      <c r="L16" s="31">
        <f t="shared" si="4"/>
        <v>111</v>
      </c>
      <c r="M16" s="14">
        <f t="shared" si="5"/>
        <v>34080</v>
      </c>
      <c r="N16" s="6">
        <f>N5+N6+N7+N8+N9+N10+N11+N13+N14+N15</f>
        <v>0</v>
      </c>
      <c r="O16" s="34">
        <f>N16*9984</f>
        <v>0</v>
      </c>
      <c r="P16" s="13">
        <f t="shared" si="7"/>
        <v>126432</v>
      </c>
    </row>
    <row r="17" spans="1:16" ht="25.5" customHeight="1">
      <c r="A17" s="22" t="s">
        <v>36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35"/>
    </row>
  </sheetData>
  <sheetProtection/>
  <mergeCells count="17">
    <mergeCell ref="A1:P1"/>
    <mergeCell ref="D2:E2"/>
    <mergeCell ref="F2:K2"/>
    <mergeCell ref="L2:M2"/>
    <mergeCell ref="F3:G3"/>
    <mergeCell ref="H3:I3"/>
    <mergeCell ref="J3:K3"/>
    <mergeCell ref="A17:P17"/>
    <mergeCell ref="A2:A4"/>
    <mergeCell ref="B2:B4"/>
    <mergeCell ref="C2:C4"/>
    <mergeCell ref="D3:D4"/>
    <mergeCell ref="E3:E4"/>
    <mergeCell ref="L3:L4"/>
    <mergeCell ref="M3:M4"/>
    <mergeCell ref="P2:P4"/>
    <mergeCell ref="N2:O3"/>
  </mergeCells>
  <printOptions horizontalCentered="1"/>
  <pageMargins left="0.75" right="0.75" top="0.7900000000000001" bottom="0.98" header="0.51" footer="0.51"/>
  <pageSetup fitToWidth="0" fitToHeight="1" horizontalDpi="600" verticalDpi="600" orientation="landscape" paperSize="9"/>
  <ignoredErrors>
    <ignoredError sqref="G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老爹</cp:lastModifiedBy>
  <cp:lastPrinted>2018-09-27T07:38:01Z</cp:lastPrinted>
  <dcterms:created xsi:type="dcterms:W3CDTF">2005-11-01T00:52:56Z</dcterms:created>
  <dcterms:modified xsi:type="dcterms:W3CDTF">2024-04-08T01:16:12Z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14</vt:lpwstr>
  </property>
  <property fmtid="{D5CDD505-2E9C-101B-9397-08002B2CF9AE}" pid="5" name="I">
    <vt:lpwstr>5AB2800407CC4F66AB4269DE300DEB94</vt:lpwstr>
  </property>
</Properties>
</file>